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<sst xmlns="http://schemas.openxmlformats.org/spreadsheetml/2006/main" count="395" uniqueCount="124">
  <si>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</si>
  <si>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</si>
  <si>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</si>
  <si>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</si>
  <si>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</si>
  <si>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</si>
  <si>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</si>
  <si>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</si>
  <si>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</si>
  <si>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</si>
  <si>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</si>
  <si>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</si>
  <si>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</si>
  <si>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</si>
  <si>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</si>
  <si>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</si>
  <si>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</si>
  <si>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</si>
  <si>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</si>
  <si>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</si>
  <si>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</si>
  <si>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</si>
  <si>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</si>
  <si>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</si>
  <si>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</si>
  <si>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</si>
  <si>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</si>
  <si>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</si>
  <si>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</si>
  <si>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</si>
  <si>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</si>
  <si>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</si>
  <si>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</si>
  <si>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</si>
  <si>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</si>
  <si>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</si>
  <si>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</si>
  <si>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</si>
  <si>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</si>
  <si>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</si>
  <si>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</si>
  <si>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</si>
  <si>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</si>
  <si>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</si>
  <si>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</si>
  <si>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</si>
  <si>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</si>
  <si>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</si>
  <si>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</si>
  <si>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</si>
  <si>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</si>
  <si>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</si>
  <si>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</si>
  <si>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</si>
  <si>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</si>
  <si>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</si>
  <si>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</si>
  <si>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</si>
  <si>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</si>
  <si>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</si>
  <si>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</si>
  <si>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</si>
  <si>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</si>
  <si>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</si>
  <si>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</si>
  <si>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</si>
  <si>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</si>
  <si>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</si>
  <si>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</si>
  <si>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</si>
  <si>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</si>
  <si>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</si>
  <si>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</si>
  <si>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</si>
  <si>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</si>
  <si>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</si>
  <si>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</si>
  <si>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</si>
  <si>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</si>
  <si>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</si>
  <si>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</si>
  <si>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</si>
  <si>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</si>
  <si>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</si>
  <si>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</si>
  <si>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</si>
  <si>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</si>
  <si>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</si>
  <si>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</si>
  <si>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</si>
  <si>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</si>
  <si>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</si>
  <si>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</si>
  <si>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</si>
  <si>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</si>
  <si>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</si>
  <si>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</si>
  <si>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</si>
  <si>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</si>
  <si>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</si>
  <si>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</si>
  <si>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</si>
  <si>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</si>
  <si>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</si>
  <si>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</si>
  <si>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</si>
  <si>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</si>
  <si>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</si>
  <si>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</si>
  <si>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</si>
  <si>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</si>
  <si>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</si>
  <si>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</si>
  <si>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</si>
  <si>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</si>
  <si>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</si>
  <si>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</si>
  <si>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</si>
  <si>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t>план на січень-листопад  2015р.</t>
  </si>
  <si>
    <r>
      <t xml:space="preserve">станом на 11.11.2015р.           </t>
    </r>
    <r>
      <rPr>
        <sz val="10"/>
        <rFont val="Arial Cyr"/>
        <family val="0"/>
      </rPr>
      <t xml:space="preserve">  ( тис.грн.)</t>
    </r>
  </si>
  <si>
    <t xml:space="preserve">станом на 12.11. 2015 р. 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</si>
  <si>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12.11.2015р.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</si>
  <si>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12.11.2015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</si>
  <si>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12.11.2015р.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</si>
</sst>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7547495"/>
        <c:axId val="27887928"/>
      </c:lineChart>
      <c:catAx>
        <c:axId val="375474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87928"/>
        <c:crosses val="autoZero"/>
        <c:auto val="0"/>
        <c:lblOffset val="100"/>
        <c:tickLblSkip val="1"/>
        <c:noMultiLvlLbl val="0"/>
      </c:catAx>
      <c:valAx>
        <c:axId val="2788792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5474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8387785"/>
        <c:axId val="42429178"/>
      </c:lineChart>
      <c:catAx>
        <c:axId val="583877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29178"/>
        <c:crosses val="autoZero"/>
        <c:auto val="0"/>
        <c:lblOffset val="100"/>
        <c:tickLblSkip val="1"/>
        <c:noMultiLvlLbl val="0"/>
      </c:catAx>
      <c:valAx>
        <c:axId val="42429178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3877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225"/>
          <c:h val="0.943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листопад!$L$4:$L$11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65763803"/>
        <c:axId val="1200876"/>
      </c:lineChart>
      <c:catAx>
        <c:axId val="657638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0876"/>
        <c:crosses val="autoZero"/>
        <c:auto val="0"/>
        <c:lblOffset val="100"/>
        <c:tickLblSkip val="1"/>
        <c:noMultiLvlLbl val="0"/>
      </c:catAx>
      <c:valAx>
        <c:axId val="1200876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7638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12.11.2015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8842925"/>
        <c:axId val="64731038"/>
      </c:bar3DChart>
      <c:catAx>
        <c:axId val="5884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4731038"/>
        <c:crosses val="autoZero"/>
        <c:auto val="1"/>
        <c:lblOffset val="100"/>
        <c:tickLblSkip val="1"/>
        <c:noMultiLvlLbl val="0"/>
      </c:catAx>
      <c:valAx>
        <c:axId val="64731038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42925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7704255"/>
        <c:axId val="62202128"/>
      </c:barChart>
      <c:catAx>
        <c:axId val="17704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02128"/>
        <c:crosses val="autoZero"/>
        <c:auto val="1"/>
        <c:lblOffset val="100"/>
        <c:tickLblSkip val="1"/>
        <c:noMultiLvlLbl val="0"/>
      </c:catAx>
      <c:valAx>
        <c:axId val="62202128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04255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8005393"/>
        <c:axId val="30086978"/>
      </c:barChart>
      <c:catAx>
        <c:axId val="28005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86978"/>
        <c:crosses val="autoZero"/>
        <c:auto val="1"/>
        <c:lblOffset val="100"/>
        <c:tickLblSkip val="1"/>
        <c:noMultiLvlLbl val="0"/>
      </c:catAx>
      <c:valAx>
        <c:axId val="30086978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05393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4975779"/>
        <c:axId val="29696564"/>
      </c:barChart>
      <c:catAx>
        <c:axId val="6497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96564"/>
        <c:crossesAt val="0"/>
        <c:auto val="1"/>
        <c:lblOffset val="100"/>
        <c:tickLblSkip val="1"/>
        <c:noMultiLvlLbl val="0"/>
      </c:catAx>
      <c:valAx>
        <c:axId val="29696564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5779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4331193"/>
        <c:axId val="51377770"/>
      </c:lineChart>
      <c:catAx>
        <c:axId val="243311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77770"/>
        <c:crosses val="autoZero"/>
        <c:auto val="0"/>
        <c:lblOffset val="100"/>
        <c:tickLblSkip val="1"/>
        <c:noMultiLvlLbl val="0"/>
      </c:catAx>
      <c:valAx>
        <c:axId val="5137777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311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4482763"/>
        <c:axId val="11933788"/>
      </c:lineChart>
      <c:catAx>
        <c:axId val="344827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33788"/>
        <c:crosses val="autoZero"/>
        <c:auto val="0"/>
        <c:lblOffset val="100"/>
        <c:tickLblSkip val="1"/>
        <c:noMultiLvlLbl val="0"/>
      </c:catAx>
      <c:valAx>
        <c:axId val="1193378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48276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7884701"/>
        <c:axId val="64648974"/>
      </c:lineChart>
      <c:catAx>
        <c:axId val="478847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48974"/>
        <c:crosses val="autoZero"/>
        <c:auto val="0"/>
        <c:lblOffset val="100"/>
        <c:tickLblSkip val="1"/>
        <c:noMultiLvlLbl val="0"/>
      </c:catAx>
      <c:valAx>
        <c:axId val="6464897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8847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13683119"/>
        <c:axId val="66493056"/>
      </c:lineChart>
      <c:catAx>
        <c:axId val="136831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93056"/>
        <c:crosses val="autoZero"/>
        <c:auto val="0"/>
        <c:lblOffset val="100"/>
        <c:tickLblSkip val="1"/>
        <c:noMultiLvlLbl val="0"/>
      </c:catAx>
      <c:valAx>
        <c:axId val="6649305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6831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6934273"/>
        <c:axId val="64948914"/>
      </c:lineChart>
      <c:catAx>
        <c:axId val="369342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48914"/>
        <c:crosses val="autoZero"/>
        <c:auto val="0"/>
        <c:lblOffset val="100"/>
        <c:tickLblSkip val="1"/>
        <c:noMultiLvlLbl val="0"/>
      </c:catAx>
      <c:valAx>
        <c:axId val="64948914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9342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8380179"/>
        <c:axId val="48451492"/>
      </c:lineChart>
      <c:catAx>
        <c:axId val="283801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51492"/>
        <c:crosses val="autoZero"/>
        <c:auto val="0"/>
        <c:lblOffset val="100"/>
        <c:tickLblSkip val="1"/>
        <c:noMultiLvlLbl val="0"/>
      </c:catAx>
      <c:valAx>
        <c:axId val="48451492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38017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5312869"/>
        <c:axId val="32371030"/>
      </c:lineChart>
      <c:catAx>
        <c:axId val="253128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71030"/>
        <c:crosses val="autoZero"/>
        <c:auto val="0"/>
        <c:lblOffset val="100"/>
        <c:tickLblSkip val="1"/>
        <c:noMultiLvlLbl val="0"/>
      </c:catAx>
      <c:valAx>
        <c:axId val="32371030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312869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42676599"/>
        <c:axId val="10778568"/>
      </c:lineChart>
      <c:catAx>
        <c:axId val="426765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78568"/>
        <c:crosses val="autoZero"/>
        <c:auto val="0"/>
        <c:lblOffset val="100"/>
        <c:tickLblSkip val="1"/>
        <c:noMultiLvlLbl val="0"/>
      </c:catAx>
      <c:valAx>
        <c:axId val="10778568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765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січень-листопад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574 911,9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604 764,8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- 11 739,0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листопад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38 814,5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+ 29 852,8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257.30632</v>
          </cell>
        </row>
      </sheetData>
      <sheetData sheetId="2">
        <row r="83">
          <cell r="D83">
            <v>1507.10082</v>
          </cell>
        </row>
      </sheetData>
      <sheetData sheetId="3">
        <row r="83">
          <cell r="D83">
            <v>2162.07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7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9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139554826.62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114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5">
        <v>0</v>
      </c>
      <c r="T23" s="136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5">
        <v>0</v>
      </c>
      <c r="T24" s="136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33">
        <f>SUM(S4:S24)</f>
        <v>16074.4</v>
      </c>
      <c r="T25" s="134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42309</v>
      </c>
      <c r="Q30" s="118">
        <f>'[1]жовтень'!$D$83</f>
        <v>257.30632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42309</v>
      </c>
      <c r="Q40" s="114">
        <v>153220.82662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117</v>
      </c>
      <c r="Q1" s="123"/>
      <c r="R1" s="123"/>
      <c r="S1" s="123"/>
      <c r="T1" s="123"/>
      <c r="U1" s="124"/>
    </row>
    <row r="2" spans="1:21" ht="16.5" thickBot="1">
      <c r="A2" s="125" t="s">
        <v>120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4594.159999999999</v>
      </c>
      <c r="L4" s="41">
        <v>5689.53</v>
      </c>
      <c r="M4" s="41">
        <v>5650</v>
      </c>
      <c r="N4" s="4">
        <f aca="true" t="shared" si="1" ref="N4:N25">L4/M4</f>
        <v>1.0069964601769912</v>
      </c>
      <c r="O4" s="2">
        <f>AVERAGE(L4:L11)</f>
        <v>3384.4537500000006</v>
      </c>
      <c r="P4" s="43">
        <v>0</v>
      </c>
      <c r="Q4" s="44">
        <v>0</v>
      </c>
      <c r="R4" s="45">
        <v>0</v>
      </c>
      <c r="S4" s="139">
        <v>999.6</v>
      </c>
      <c r="T4" s="140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1005.14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100.4599999999999</v>
      </c>
      <c r="L5" s="41">
        <v>2186.2</v>
      </c>
      <c r="M5" s="41">
        <v>1700</v>
      </c>
      <c r="N5" s="4">
        <f t="shared" si="1"/>
        <v>1.2859999999999998</v>
      </c>
      <c r="O5" s="2">
        <v>3384.5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31.299999999999656</v>
      </c>
      <c r="L6" s="41">
        <v>3417.1</v>
      </c>
      <c r="M6" s="41">
        <v>1800</v>
      </c>
      <c r="N6" s="4">
        <f t="shared" si="1"/>
        <v>1.898388888888889</v>
      </c>
      <c r="O6" s="2">
        <v>3384.5</v>
      </c>
      <c r="P6" s="105">
        <v>0</v>
      </c>
      <c r="Q6" s="50">
        <v>0</v>
      </c>
      <c r="R6" s="106">
        <v>199.7</v>
      </c>
      <c r="S6" s="141">
        <v>0</v>
      </c>
      <c r="T6" s="142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3384.5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3384.5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3384.5</v>
      </c>
      <c r="P9" s="104">
        <v>706.5</v>
      </c>
      <c r="Q9" s="47">
        <v>0</v>
      </c>
      <c r="R9" s="52">
        <v>0</v>
      </c>
      <c r="S9" s="135">
        <v>0</v>
      </c>
      <c r="T9" s="136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28.73</v>
      </c>
      <c r="K10" s="41">
        <f t="shared" si="0"/>
        <v>61.3400000000003</v>
      </c>
      <c r="L10" s="41">
        <v>2398.9</v>
      </c>
      <c r="M10" s="55">
        <v>1800</v>
      </c>
      <c r="N10" s="4">
        <f t="shared" si="1"/>
        <v>1.3327222222222224</v>
      </c>
      <c r="O10" s="2">
        <v>3384.5</v>
      </c>
      <c r="P10" s="104">
        <v>180</v>
      </c>
      <c r="Q10" s="47">
        <v>0</v>
      </c>
      <c r="R10" s="53">
        <v>0</v>
      </c>
      <c r="S10" s="135">
        <v>0</v>
      </c>
      <c r="T10" s="136"/>
      <c r="U10" s="34">
        <f t="shared" si="2"/>
        <v>180</v>
      </c>
    </row>
    <row r="11" spans="1:21" ht="12.75">
      <c r="A11" s="12">
        <v>42319</v>
      </c>
      <c r="B11" s="41">
        <v>330.44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47.42000000000012</v>
      </c>
      <c r="L11" s="41">
        <v>1371.9</v>
      </c>
      <c r="M11" s="41">
        <v>1200</v>
      </c>
      <c r="N11" s="4">
        <f t="shared" si="1"/>
        <v>1.14325</v>
      </c>
      <c r="O11" s="2">
        <v>3384.5</v>
      </c>
      <c r="P11" s="104">
        <v>9.6</v>
      </c>
      <c r="Q11" s="47">
        <v>0</v>
      </c>
      <c r="R11" s="53">
        <v>0</v>
      </c>
      <c r="S11" s="135">
        <v>0</v>
      </c>
      <c r="T11" s="136"/>
      <c r="U11" s="34">
        <f t="shared" si="2"/>
        <v>9.6</v>
      </c>
    </row>
    <row r="12" spans="1:21" ht="12.75">
      <c r="A12" s="12">
        <v>42320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2200</v>
      </c>
      <c r="N12" s="4">
        <f t="shared" si="1"/>
        <v>0</v>
      </c>
      <c r="O12" s="2">
        <v>3384.5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42321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3800</v>
      </c>
      <c r="N13" s="4">
        <f t="shared" si="1"/>
        <v>0</v>
      </c>
      <c r="O13" s="2">
        <v>3384.5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42324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3400</v>
      </c>
      <c r="N14" s="4">
        <f t="shared" si="1"/>
        <v>0</v>
      </c>
      <c r="O14" s="2">
        <v>3384.5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42325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2600</v>
      </c>
      <c r="N15" s="4">
        <f t="shared" si="1"/>
        <v>0</v>
      </c>
      <c r="O15" s="2">
        <v>3384.5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42326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3400</v>
      </c>
      <c r="N16" s="4">
        <f>L16/M16</f>
        <v>0</v>
      </c>
      <c r="O16" s="2">
        <v>3384.5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42327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1800</v>
      </c>
      <c r="N17" s="4">
        <f t="shared" si="1"/>
        <v>0</v>
      </c>
      <c r="O17" s="2">
        <v>3384.5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42328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3384.5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42331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>L19/M19</f>
        <v>0</v>
      </c>
      <c r="O19" s="2">
        <v>3384.5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42332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3384.5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42333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3384.5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42334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3384.5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42335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7000</v>
      </c>
      <c r="N23" s="4">
        <f t="shared" si="1"/>
        <v>0</v>
      </c>
      <c r="O23" s="2">
        <v>3384.5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42338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4222.7</v>
      </c>
      <c r="N24" s="4">
        <f t="shared" si="1"/>
        <v>0</v>
      </c>
      <c r="O24" s="2">
        <v>3384.5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11695.37</v>
      </c>
      <c r="C25" s="99">
        <f t="shared" si="3"/>
        <v>123.39999999999999</v>
      </c>
      <c r="D25" s="99">
        <f t="shared" si="3"/>
        <v>114.39999999999999</v>
      </c>
      <c r="E25" s="99">
        <f t="shared" si="3"/>
        <v>892.63</v>
      </c>
      <c r="F25" s="99">
        <f t="shared" si="3"/>
        <v>8160.9800000000005</v>
      </c>
      <c r="G25" s="99">
        <f t="shared" si="3"/>
        <v>5</v>
      </c>
      <c r="H25" s="99">
        <f t="shared" si="3"/>
        <v>247.7</v>
      </c>
      <c r="I25" s="100">
        <f>SUM(I4:I24)</f>
        <v>687.2</v>
      </c>
      <c r="J25" s="100">
        <f t="shared" si="3"/>
        <v>132.87</v>
      </c>
      <c r="K25" s="42">
        <f t="shared" si="3"/>
        <v>5016.079999999998</v>
      </c>
      <c r="L25" s="42">
        <f t="shared" si="3"/>
        <v>27075.630000000005</v>
      </c>
      <c r="M25" s="42">
        <f t="shared" si="3"/>
        <v>63972.7</v>
      </c>
      <c r="N25" s="14">
        <f t="shared" si="1"/>
        <v>0.42323725589196654</v>
      </c>
      <c r="O25" s="2"/>
      <c r="P25" s="89">
        <f>SUM(P4:P24)</f>
        <v>896.1</v>
      </c>
      <c r="Q25" s="89">
        <f>SUM(Q4:Q24)</f>
        <v>0</v>
      </c>
      <c r="R25" s="89">
        <f>SUM(R4:R24)</f>
        <v>199.7</v>
      </c>
      <c r="S25" s="133">
        <f>SUM(S4:S24)</f>
        <v>999.6</v>
      </c>
      <c r="T25" s="134"/>
      <c r="U25" s="89">
        <f>P25+Q25+S25+R25+T25</f>
        <v>2095.4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42320</v>
      </c>
      <c r="Q30" s="118">
        <v>9.92171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42320</v>
      </c>
      <c r="Q40" s="114">
        <v>139554.82662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3" sqref="F53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121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122</v>
      </c>
      <c r="P28" s="147"/>
    </row>
    <row r="29" spans="1:16" ht="45">
      <c r="A29" s="158"/>
      <c r="B29" s="71" t="s">
        <v>118</v>
      </c>
      <c r="C29" s="27" t="s">
        <v>25</v>
      </c>
      <c r="D29" s="71" t="str">
        <f>B29</f>
        <v>план на січень-листопад  2015р.</v>
      </c>
      <c r="E29" s="27" t="str">
        <f>C29</f>
        <v>факт</v>
      </c>
      <c r="F29" s="70" t="str">
        <f>B29</f>
        <v>план на січень-листопад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січень-листопад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листопад!Q40</f>
        <v>139554.82662</v>
      </c>
      <c r="B30" s="72">
        <v>7760.73</v>
      </c>
      <c r="C30" s="72">
        <v>8108.15</v>
      </c>
      <c r="D30" s="72">
        <v>2500</v>
      </c>
      <c r="E30" s="72">
        <v>593.14</v>
      </c>
      <c r="F30" s="72">
        <v>1481</v>
      </c>
      <c r="G30" s="72">
        <v>2263.08</v>
      </c>
      <c r="H30" s="72"/>
      <c r="I30" s="72"/>
      <c r="J30" s="72"/>
      <c r="K30" s="72"/>
      <c r="L30" s="92">
        <v>11741.73</v>
      </c>
      <c r="M30" s="73">
        <v>10964.37</v>
      </c>
      <c r="N30" s="74">
        <v>-777.3600000000006</v>
      </c>
      <c r="O30" s="150">
        <f>листопад!Q30</f>
        <v>9.92171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289967.12</v>
      </c>
      <c r="C47" s="39">
        <v>307970.69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91715</v>
      </c>
      <c r="C48" s="17">
        <v>85687.24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76745</v>
      </c>
      <c r="C49" s="16">
        <v>90881.49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7499.8</v>
      </c>
      <c r="C50" s="16">
        <v>5590.72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61662.75</v>
      </c>
      <c r="C51" s="16">
        <v>58608.45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6350</v>
      </c>
      <c r="C52" s="16">
        <v>8179.98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2600</v>
      </c>
      <c r="C53" s="16">
        <v>2515.3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38372.27000000006</v>
      </c>
      <c r="C54" s="16">
        <v>45330.89000000013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574911.94</v>
      </c>
      <c r="C55" s="11">
        <v>604764.76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123</v>
      </c>
      <c r="B7" s="23">
        <f aca="true" t="shared" si="0" ref="B7:M7">SUM(B8:B14)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139554826.62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139554.82662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2015-11-12T09:01:06Z</dcterms:modified>
  <cp:category/>
  <cp:version/>
  <cp:contentType/>
  <cp:contentStatus/>
</cp:coreProperties>
</file>